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08"/>
  <workbookPr defaultThemeVersion="124226"/>
  <xr:revisionPtr revIDLastSave="0" documentId="11_3DB05B0014614F34E8B69A64C4A1338A369FFEF5" xr6:coauthVersionLast="45" xr6:coauthVersionMax="45" xr10:uidLastSave="{00000000-0000-0000-0000-000000000000}"/>
  <bookViews>
    <workbookView xWindow="0" yWindow="72" windowWidth="15300" windowHeight="9024" xr2:uid="{00000000-000D-0000-FFFF-FFFF00000000}"/>
  </bookViews>
  <sheets>
    <sheet name="Sheet1" sheetId="1" r:id="rId1"/>
    <sheet name="Sheet2" sheetId="2" r:id="rId2"/>
    <sheet name="Sheet3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1" l="1"/>
  <c r="K63" i="1" s="1"/>
  <c r="D61" i="1"/>
  <c r="D63" i="1" s="1"/>
  <c r="K52" i="1"/>
  <c r="K54" i="1" s="1"/>
  <c r="D52" i="1"/>
  <c r="D54" i="1" s="1"/>
  <c r="K43" i="1"/>
  <c r="K45" i="1" s="1"/>
  <c r="I43" i="1"/>
  <c r="I45" i="1" s="1"/>
  <c r="F43" i="1"/>
  <c r="C43" i="1"/>
  <c r="C45" i="1" s="1"/>
  <c r="F45" i="1"/>
  <c r="K34" i="1"/>
  <c r="K36" i="1" s="1"/>
  <c r="I34" i="1"/>
  <c r="I36" i="1" s="1"/>
  <c r="F34" i="1"/>
  <c r="F36" i="1" s="1"/>
  <c r="C34" i="1"/>
  <c r="C36" i="1" s="1"/>
  <c r="H25" i="1"/>
  <c r="C25" i="1"/>
  <c r="C27" i="1" s="1"/>
  <c r="I16" i="1"/>
  <c r="I18" i="1" s="1"/>
  <c r="F16" i="1"/>
  <c r="F18" i="1" s="1"/>
  <c r="C16" i="1"/>
  <c r="C18" i="1" s="1"/>
  <c r="K7" i="1"/>
  <c r="K9" i="1" s="1"/>
  <c r="C7" i="1"/>
  <c r="C9" i="1" s="1"/>
  <c r="M54" i="1" l="1"/>
  <c r="N54" i="1" s="1"/>
  <c r="M63" i="1"/>
  <c r="N63" i="1" s="1"/>
  <c r="K55" i="1"/>
  <c r="K56" i="1" s="1"/>
  <c r="D55" i="1"/>
  <c r="D56" i="1" s="1"/>
  <c r="N56" i="1" s="1"/>
  <c r="K64" i="1"/>
  <c r="K65" i="1" s="1"/>
  <c r="D64" i="1"/>
  <c r="D65" i="1" s="1"/>
  <c r="N65" i="1" s="1"/>
  <c r="M36" i="1"/>
  <c r="N36" i="1" s="1"/>
  <c r="F37" i="1" s="1"/>
  <c r="F38" i="1" s="1"/>
  <c r="M9" i="1"/>
  <c r="N9" i="1" s="1"/>
  <c r="M45" i="1"/>
  <c r="N45" i="1" s="1"/>
  <c r="K46" i="1" s="1"/>
  <c r="K47" i="1" s="1"/>
  <c r="H27" i="1"/>
  <c r="M27" i="1" s="1"/>
  <c r="N27" i="1" s="1"/>
  <c r="M18" i="1"/>
  <c r="N18" i="1" s="1"/>
  <c r="I19" i="1" s="1"/>
  <c r="I20" i="1" s="1"/>
  <c r="I37" i="1" l="1"/>
  <c r="I38" i="1" s="1"/>
  <c r="K37" i="1"/>
  <c r="K38" i="1" s="1"/>
  <c r="C37" i="1"/>
  <c r="C38" i="1" s="1"/>
  <c r="N38" i="1" s="1"/>
  <c r="K10" i="1"/>
  <c r="K11" i="1" s="1"/>
  <c r="C10" i="1"/>
  <c r="C11" i="1" s="1"/>
  <c r="N11" i="1" s="1"/>
  <c r="I46" i="1"/>
  <c r="I47" i="1" s="1"/>
  <c r="F46" i="1"/>
  <c r="F47" i="1" s="1"/>
  <c r="C46" i="1"/>
  <c r="C47" i="1" s="1"/>
  <c r="C28" i="1"/>
  <c r="C29" i="1" s="1"/>
  <c r="H28" i="1"/>
  <c r="H29" i="1" s="1"/>
  <c r="C19" i="1"/>
  <c r="C20" i="1" s="1"/>
  <c r="F19" i="1"/>
  <c r="F20" i="1" s="1"/>
  <c r="N47" i="1" l="1"/>
  <c r="N20" i="1"/>
  <c r="N29" i="1"/>
</calcChain>
</file>

<file path=xl/sharedStrings.xml><?xml version="1.0" encoding="utf-8"?>
<sst xmlns="http://schemas.openxmlformats.org/spreadsheetml/2006/main" count="193" uniqueCount="43">
  <si>
    <t>Calculation Tool Smoke Primary Products</t>
  </si>
  <si>
    <t>Proportional Reduction - Template</t>
  </si>
  <si>
    <t>EFFA CALCULATION MODEL</t>
  </si>
  <si>
    <t>MD = 1 / Sum (ai/bi)</t>
  </si>
  <si>
    <t>Example 1</t>
  </si>
  <si>
    <t xml:space="preserve">  2 PP in Sauces (Cat. 12.6)</t>
  </si>
  <si>
    <t>MD =</t>
  </si>
  <si>
    <t>SF-001</t>
  </si>
  <si>
    <t>SF-002</t>
  </si>
  <si>
    <t>SF-003</t>
  </si>
  <si>
    <t>SF-004</t>
  </si>
  <si>
    <t>SF-005</t>
  </si>
  <si>
    <t>SF-006</t>
  </si>
  <si>
    <t>SF-007</t>
  </si>
  <si>
    <t>SF-008</t>
  </si>
  <si>
    <t>SF-009</t>
  </si>
  <si>
    <t>SF-010</t>
  </si>
  <si>
    <t>Sum ai/bi</t>
  </si>
  <si>
    <t>1 / (sum ai/bi)</t>
  </si>
  <si>
    <t>% PP in flavour formula</t>
  </si>
  <si>
    <t>%-i</t>
  </si>
  <si>
    <t>proportion pp in formula</t>
  </si>
  <si>
    <t>ai</t>
  </si>
  <si>
    <t>Max permitted level</t>
  </si>
  <si>
    <t>bi (g/kg)</t>
  </si>
  <si>
    <t>proportion/max level</t>
  </si>
  <si>
    <t>ai/bi (kg/g)</t>
  </si>
  <si>
    <t>actual conc pp in final food</t>
  </si>
  <si>
    <t>act. Conc PP</t>
  </si>
  <si>
    <t>% of permitted max level</t>
  </si>
  <si>
    <t>% of max</t>
  </si>
  <si>
    <t>Example 2</t>
  </si>
  <si>
    <t xml:space="preserve">  3 PP in Herbs, spices &amp; seasonings (Cat. 12.2)</t>
  </si>
  <si>
    <t>Example 3</t>
  </si>
  <si>
    <t xml:space="preserve">  2 PP in meat products (Cat. 8.2)</t>
  </si>
  <si>
    <t>Example 4</t>
  </si>
  <si>
    <t xml:space="preserve">  4 PP in Ready-to-eat savouries and snacks (Cat. 15) (each 25%)</t>
  </si>
  <si>
    <t>Example 5</t>
  </si>
  <si>
    <t xml:space="preserve">  4 PP in Ready-to-eat savouries and snacks (Cat. 15) (not equal %)</t>
  </si>
  <si>
    <t>Example 6</t>
  </si>
  <si>
    <t xml:space="preserve">  2 PP in Ready-to-eat savouries and snacks (Cat. 15) (each 50%)</t>
  </si>
  <si>
    <t>Example 7</t>
  </si>
  <si>
    <t xml:space="preserve">  2 PP in Ready-to-eat savouries and snacks (Cat. 15) (not equal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</si>
</sst>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quotePrefix="1" applyFont="1"/>
    <xf numFmtId="2" fontId="0" fillId="0" borderId="0" xfId="0" applyNumberFormat="1"/>
    <xf numFmtId="0" fontId="5" fillId="0" borderId="0" xfId="0" applyFont="1"/>
    <xf numFmtId="16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quotePrefix="1" applyFont="1"/>
    <xf numFmtId="0" fontId="1" fillId="0" borderId="0" xfId="0" applyFont="1"/>
    <xf numFmtId="164" fontId="1" fillId="0" borderId="0" xfId="0" applyNumberFormat="1" applyFont="1"/>
    <xf numFmtId="2" fontId="6" fillId="0" borderId="0" xfId="0" applyNumberFormat="1" applyFont="1"/>
    <xf numFmtId="2" fontId="7" fillId="2" borderId="0" xfId="0" applyNumberFormat="1" applyFont="1" applyFill="1"/>
    <xf numFmtId="0" fontId="8" fillId="3" borderId="0" xfId="0" applyFont="1" applyFill="1"/>
    <xf numFmtId="2" fontId="8" fillId="3" borderId="0" xfId="0" applyNumberFormat="1" applyFont="1" applyFill="1"/>
    <xf numFmtId="164" fontId="8" fillId="3" borderId="0" xfId="0" applyNumberFormat="1" applyFont="1" applyFill="1"/>
    <xf numFmtId="0" fontId="9" fillId="0" borderId="0" xfId="0" applyFont="1"/>
    <xf numFmtId="0" fontId="10" fillId="4" borderId="1" xfId="0" applyFont="1" applyFill="1" applyBorder="1"/>
    <xf numFmtId="0" fontId="10" fillId="4" borderId="2" xfId="0" applyFont="1" applyFill="1" applyBorder="1"/>
    <xf numFmtId="0" fontId="0" fillId="4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6600"/>
      <color rgb="FFCC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workbookViewId="0"/>
  </sheetViews>
  <sheetFormatPr defaultRowHeight="14.45"/>
  <cols>
    <col min="1" max="1" width="20" customWidth="1"/>
    <col min="2" max="2" width="11.7109375" customWidth="1"/>
    <col min="3" max="12" width="8.28515625" customWidth="1"/>
    <col min="13" max="13" width="9.5703125" customWidth="1"/>
    <col min="14" max="14" width="12.7109375" customWidth="1"/>
  </cols>
  <sheetData>
    <row r="1" spans="1:14" ht="16.149999999999999" thickBot="1">
      <c r="B1" s="1" t="s">
        <v>0</v>
      </c>
    </row>
    <row r="2" spans="1:14" ht="16.149999999999999" thickBot="1">
      <c r="B2" s="1" t="s">
        <v>1</v>
      </c>
      <c r="G2" s="19" t="s">
        <v>2</v>
      </c>
      <c r="H2" s="20"/>
      <c r="I2" s="20"/>
      <c r="J2" s="21"/>
    </row>
    <row r="3" spans="1:14">
      <c r="G3" s="3" t="s">
        <v>3</v>
      </c>
    </row>
    <row r="4" spans="1:14">
      <c r="C4" s="9" t="s">
        <v>4</v>
      </c>
      <c r="D4" s="10" t="s">
        <v>5</v>
      </c>
      <c r="E4" s="8"/>
      <c r="F4" s="8"/>
      <c r="N4" s="15" t="s">
        <v>6</v>
      </c>
    </row>
    <row r="5" spans="1:14"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3" t="s">
        <v>17</v>
      </c>
      <c r="N5" s="4" t="s">
        <v>18</v>
      </c>
    </row>
    <row r="6" spans="1:14">
      <c r="A6" s="18" t="s">
        <v>19</v>
      </c>
      <c r="B6" s="3" t="s">
        <v>20</v>
      </c>
      <c r="C6">
        <v>10</v>
      </c>
      <c r="K6">
        <v>15</v>
      </c>
    </row>
    <row r="7" spans="1:14">
      <c r="A7" s="18" t="s">
        <v>21</v>
      </c>
      <c r="B7" s="3" t="s">
        <v>22</v>
      </c>
      <c r="C7">
        <f>C6/100</f>
        <v>0.1</v>
      </c>
      <c r="K7">
        <f>K6/100</f>
        <v>0.15</v>
      </c>
    </row>
    <row r="8" spans="1:14">
      <c r="A8" s="18" t="s">
        <v>23</v>
      </c>
      <c r="B8" s="3" t="s">
        <v>24</v>
      </c>
      <c r="C8">
        <v>1</v>
      </c>
      <c r="K8" s="11">
        <v>0.06</v>
      </c>
    </row>
    <row r="9" spans="1:14">
      <c r="A9" s="18" t="s">
        <v>25</v>
      </c>
      <c r="B9" s="3" t="s">
        <v>26</v>
      </c>
      <c r="C9">
        <f>C7/C8</f>
        <v>0.1</v>
      </c>
      <c r="K9">
        <f>K7/K8</f>
        <v>2.5</v>
      </c>
      <c r="M9">
        <f>SUM(C9:L9)</f>
        <v>2.6</v>
      </c>
      <c r="N9" s="16">
        <f>1/M9</f>
        <v>0.38461538461538458</v>
      </c>
    </row>
    <row r="10" spans="1:14">
      <c r="A10" s="18" t="s">
        <v>27</v>
      </c>
      <c r="B10" s="6" t="s">
        <v>28</v>
      </c>
      <c r="C10" s="7">
        <f>$N9*C7</f>
        <v>3.8461538461538464E-2</v>
      </c>
      <c r="D10" s="7"/>
      <c r="E10" s="7"/>
      <c r="F10" s="7"/>
      <c r="G10" s="7"/>
      <c r="H10" s="7"/>
      <c r="I10" s="7"/>
      <c r="J10" s="7"/>
      <c r="K10" s="12">
        <f>$N9*K7</f>
        <v>5.7692307692307682E-2</v>
      </c>
      <c r="L10" s="7"/>
      <c r="M10" s="7"/>
    </row>
    <row r="11" spans="1:14">
      <c r="A11" s="18" t="s">
        <v>29</v>
      </c>
      <c r="B11" s="8" t="s">
        <v>30</v>
      </c>
      <c r="C11" s="13">
        <f>C10/C8*100</f>
        <v>3.8461538461538463</v>
      </c>
      <c r="D11" s="13"/>
      <c r="E11" s="13"/>
      <c r="F11" s="13"/>
      <c r="G11" s="13"/>
      <c r="H11" s="13"/>
      <c r="I11" s="13"/>
      <c r="J11" s="13"/>
      <c r="K11" s="13">
        <f>K10/K8*100</f>
        <v>96.153846153846132</v>
      </c>
      <c r="L11" s="13"/>
      <c r="M11" s="13"/>
      <c r="N11" s="14">
        <f>SUM(C11:M11)</f>
        <v>99.999999999999972</v>
      </c>
    </row>
    <row r="13" spans="1:14">
      <c r="C13" s="9" t="s">
        <v>31</v>
      </c>
      <c r="D13" s="10" t="s">
        <v>32</v>
      </c>
      <c r="E13" s="8"/>
      <c r="F13" s="8"/>
      <c r="G13" s="8"/>
      <c r="N13" s="15" t="s">
        <v>6</v>
      </c>
    </row>
    <row r="14" spans="1:14">
      <c r="C14" s="2" t="s">
        <v>7</v>
      </c>
      <c r="D14" s="2" t="s">
        <v>8</v>
      </c>
      <c r="E14" s="2" t="s">
        <v>9</v>
      </c>
      <c r="F14" s="2" t="s">
        <v>10</v>
      </c>
      <c r="G14" s="2" t="s">
        <v>11</v>
      </c>
      <c r="H14" s="2" t="s">
        <v>12</v>
      </c>
      <c r="I14" s="2" t="s">
        <v>13</v>
      </c>
      <c r="J14" s="2" t="s">
        <v>14</v>
      </c>
      <c r="K14" s="2" t="s">
        <v>15</v>
      </c>
      <c r="L14" s="2" t="s">
        <v>16</v>
      </c>
      <c r="M14" s="3" t="s">
        <v>17</v>
      </c>
      <c r="N14" s="4" t="s">
        <v>18</v>
      </c>
    </row>
    <row r="15" spans="1:14">
      <c r="A15" s="18" t="s">
        <v>19</v>
      </c>
      <c r="B15" s="3" t="s">
        <v>20</v>
      </c>
      <c r="C15">
        <v>4.8</v>
      </c>
      <c r="F15">
        <v>8.4</v>
      </c>
      <c r="I15">
        <v>16.899999999999999</v>
      </c>
    </row>
    <row r="16" spans="1:14">
      <c r="A16" s="18" t="s">
        <v>21</v>
      </c>
      <c r="B16" s="3" t="s">
        <v>22</v>
      </c>
      <c r="C16">
        <f>C15/100</f>
        <v>4.8000000000000001E-2</v>
      </c>
      <c r="F16">
        <f>F15/100</f>
        <v>8.4000000000000005E-2</v>
      </c>
      <c r="I16">
        <f>I15/100</f>
        <v>0.16899999999999998</v>
      </c>
    </row>
    <row r="17" spans="1:14">
      <c r="A17" s="18" t="s">
        <v>23</v>
      </c>
      <c r="B17" s="3" t="s">
        <v>24</v>
      </c>
      <c r="C17">
        <v>2.2999999999999998</v>
      </c>
      <c r="F17" s="11">
        <v>0.18</v>
      </c>
      <c r="I17">
        <v>1</v>
      </c>
    </row>
    <row r="18" spans="1:14">
      <c r="A18" s="18" t="s">
        <v>25</v>
      </c>
      <c r="B18" s="3" t="s">
        <v>26</v>
      </c>
      <c r="C18">
        <f>C16/C17</f>
        <v>2.0869565217391306E-2</v>
      </c>
      <c r="F18">
        <f>F16/F17</f>
        <v>0.46666666666666673</v>
      </c>
      <c r="I18">
        <f>I16/I17</f>
        <v>0.16899999999999998</v>
      </c>
      <c r="M18">
        <f>SUM(C18:L18)</f>
        <v>0.65653623188405796</v>
      </c>
      <c r="N18" s="16">
        <f>1/M18</f>
        <v>1.5231451844330148</v>
      </c>
    </row>
    <row r="19" spans="1:14">
      <c r="A19" s="18" t="s">
        <v>27</v>
      </c>
      <c r="B19" s="6" t="s">
        <v>28</v>
      </c>
      <c r="C19" s="7">
        <f>$N18*C16</f>
        <v>7.3110968852784716E-2</v>
      </c>
      <c r="F19" s="12">
        <f>$N18*F16</f>
        <v>0.12794419549237326</v>
      </c>
      <c r="I19" s="7">
        <f>$N18*I16</f>
        <v>0.2574115361691795</v>
      </c>
    </row>
    <row r="20" spans="1:14">
      <c r="A20" s="18" t="s">
        <v>29</v>
      </c>
      <c r="B20" s="8" t="s">
        <v>30</v>
      </c>
      <c r="C20" s="13">
        <f>C19/C17*100</f>
        <v>3.1787377762080316</v>
      </c>
      <c r="D20" s="13"/>
      <c r="E20" s="13"/>
      <c r="F20" s="13">
        <f>F19/F17*100</f>
        <v>71.080108606874035</v>
      </c>
      <c r="G20" s="13"/>
      <c r="H20" s="13"/>
      <c r="I20" s="13">
        <f>I19/I17*100</f>
        <v>25.741153616917948</v>
      </c>
      <c r="J20" s="13"/>
      <c r="K20" s="13"/>
      <c r="L20" s="13"/>
      <c r="M20" s="13"/>
      <c r="N20" s="14">
        <f>SUM(C20:M20)</f>
        <v>100.00000000000003</v>
      </c>
    </row>
    <row r="22" spans="1:14">
      <c r="C22" s="9" t="s">
        <v>33</v>
      </c>
      <c r="D22" s="10" t="s">
        <v>34</v>
      </c>
      <c r="E22" s="8"/>
      <c r="F22" s="8"/>
      <c r="G22" s="8"/>
      <c r="N22" s="15" t="s">
        <v>6</v>
      </c>
    </row>
    <row r="23" spans="1:14">
      <c r="C23" s="2" t="s">
        <v>7</v>
      </c>
      <c r="D23" s="2" t="s">
        <v>8</v>
      </c>
      <c r="E23" s="2" t="s">
        <v>9</v>
      </c>
      <c r="F23" s="2" t="s">
        <v>10</v>
      </c>
      <c r="G23" s="2" t="s">
        <v>11</v>
      </c>
      <c r="H23" s="2" t="s">
        <v>12</v>
      </c>
      <c r="I23" s="2" t="s">
        <v>13</v>
      </c>
      <c r="J23" s="2" t="s">
        <v>14</v>
      </c>
      <c r="K23" s="2" t="s">
        <v>15</v>
      </c>
      <c r="L23" s="2" t="s">
        <v>16</v>
      </c>
      <c r="M23" s="3" t="s">
        <v>17</v>
      </c>
      <c r="N23" s="4" t="s">
        <v>18</v>
      </c>
    </row>
    <row r="24" spans="1:14">
      <c r="A24" s="18" t="s">
        <v>19</v>
      </c>
      <c r="B24" s="3" t="s">
        <v>20</v>
      </c>
      <c r="C24">
        <v>50</v>
      </c>
      <c r="H24">
        <v>50</v>
      </c>
    </row>
    <row r="25" spans="1:14">
      <c r="A25" s="18" t="s">
        <v>21</v>
      </c>
      <c r="B25" s="3" t="s">
        <v>22</v>
      </c>
      <c r="C25">
        <f>C24/100</f>
        <v>0.5</v>
      </c>
      <c r="H25">
        <f>H24/100</f>
        <v>0.5</v>
      </c>
    </row>
    <row r="26" spans="1:14">
      <c r="A26" s="18" t="s">
        <v>23</v>
      </c>
      <c r="B26" s="3" t="s">
        <v>24</v>
      </c>
      <c r="C26" s="11">
        <v>2</v>
      </c>
      <c r="H26">
        <v>4.4000000000000004</v>
      </c>
    </row>
    <row r="27" spans="1:14">
      <c r="A27" s="18" t="s">
        <v>25</v>
      </c>
      <c r="B27" s="3" t="s">
        <v>26</v>
      </c>
      <c r="C27">
        <f>C25/C26</f>
        <v>0.25</v>
      </c>
      <c r="H27">
        <f>H25/H26</f>
        <v>0.11363636363636363</v>
      </c>
      <c r="M27">
        <f>SUM(C27:L27)</f>
        <v>0.36363636363636365</v>
      </c>
      <c r="N27" s="16">
        <f>1/M27</f>
        <v>2.75</v>
      </c>
    </row>
    <row r="28" spans="1:14">
      <c r="A28" s="18" t="s">
        <v>27</v>
      </c>
      <c r="B28" s="6" t="s">
        <v>28</v>
      </c>
      <c r="C28" s="12">
        <f>$N27*C25</f>
        <v>1.375</v>
      </c>
      <c r="H28" s="7">
        <f>$N27*H25</f>
        <v>1.375</v>
      </c>
    </row>
    <row r="29" spans="1:14">
      <c r="A29" s="18" t="s">
        <v>29</v>
      </c>
      <c r="B29" s="8" t="s">
        <v>30</v>
      </c>
      <c r="C29" s="13">
        <f>C28/C26*100</f>
        <v>68.75</v>
      </c>
      <c r="D29" s="5"/>
      <c r="E29" s="5"/>
      <c r="F29" s="5"/>
      <c r="G29" s="5"/>
      <c r="H29" s="13">
        <f>H28/H26*100</f>
        <v>31.25</v>
      </c>
      <c r="I29" s="5"/>
      <c r="J29" s="5"/>
      <c r="K29" s="5"/>
      <c r="L29" s="5"/>
      <c r="M29" s="5"/>
      <c r="N29" s="14">
        <f>SUM(C29:M29)</f>
        <v>100</v>
      </c>
    </row>
    <row r="31" spans="1:14">
      <c r="C31" s="9" t="s">
        <v>35</v>
      </c>
      <c r="D31" s="10" t="s">
        <v>36</v>
      </c>
      <c r="N31" s="15" t="s">
        <v>6</v>
      </c>
    </row>
    <row r="32" spans="1:14">
      <c r="C32" s="2" t="s">
        <v>7</v>
      </c>
      <c r="D32" s="2" t="s">
        <v>8</v>
      </c>
      <c r="E32" s="2" t="s">
        <v>9</v>
      </c>
      <c r="F32" s="2" t="s">
        <v>10</v>
      </c>
      <c r="G32" s="2" t="s">
        <v>11</v>
      </c>
      <c r="H32" s="2" t="s">
        <v>12</v>
      </c>
      <c r="I32" s="2" t="s">
        <v>13</v>
      </c>
      <c r="J32" s="2" t="s">
        <v>14</v>
      </c>
      <c r="K32" s="2" t="s">
        <v>15</v>
      </c>
      <c r="L32" s="2" t="s">
        <v>16</v>
      </c>
      <c r="M32" s="3" t="s">
        <v>17</v>
      </c>
      <c r="N32" s="4" t="s">
        <v>18</v>
      </c>
    </row>
    <row r="33" spans="1:14">
      <c r="A33" s="18" t="s">
        <v>19</v>
      </c>
      <c r="B33" s="3" t="s">
        <v>20</v>
      </c>
      <c r="C33">
        <v>25</v>
      </c>
      <c r="F33">
        <v>25</v>
      </c>
      <c r="I33">
        <v>25</v>
      </c>
      <c r="K33">
        <v>25</v>
      </c>
    </row>
    <row r="34" spans="1:14">
      <c r="A34" s="18" t="s">
        <v>21</v>
      </c>
      <c r="B34" s="3" t="s">
        <v>22</v>
      </c>
      <c r="C34">
        <f>C33/100</f>
        <v>0.25</v>
      </c>
      <c r="F34">
        <f>F33/100</f>
        <v>0.25</v>
      </c>
      <c r="I34">
        <f>I33/100</f>
        <v>0.25</v>
      </c>
      <c r="K34">
        <f>K33/100</f>
        <v>0.25</v>
      </c>
    </row>
    <row r="35" spans="1:14">
      <c r="A35" s="18" t="s">
        <v>23</v>
      </c>
      <c r="B35" s="3" t="s">
        <v>24</v>
      </c>
      <c r="C35">
        <v>2</v>
      </c>
      <c r="F35">
        <v>0.08</v>
      </c>
      <c r="I35">
        <v>1</v>
      </c>
      <c r="K35" s="11">
        <v>0.06</v>
      </c>
    </row>
    <row r="36" spans="1:14">
      <c r="A36" s="18" t="s">
        <v>25</v>
      </c>
      <c r="B36" s="3" t="s">
        <v>26</v>
      </c>
      <c r="C36">
        <f>C34/C35</f>
        <v>0.125</v>
      </c>
      <c r="F36">
        <f>F34/F35</f>
        <v>3.125</v>
      </c>
      <c r="I36">
        <f>I34/I35</f>
        <v>0.25</v>
      </c>
      <c r="K36">
        <f>K34/K35</f>
        <v>4.166666666666667</v>
      </c>
      <c r="M36">
        <f>SUM(C36:L36)</f>
        <v>7.666666666666667</v>
      </c>
      <c r="N36" s="16">
        <f>1/M36</f>
        <v>0.13043478260869565</v>
      </c>
    </row>
    <row r="37" spans="1:14">
      <c r="A37" s="18" t="s">
        <v>27</v>
      </c>
      <c r="B37" s="6" t="s">
        <v>28</v>
      </c>
      <c r="C37" s="7">
        <f>$N36*C34</f>
        <v>3.2608695652173912E-2</v>
      </c>
      <c r="F37" s="7">
        <f>$N36*F34</f>
        <v>3.2608695652173912E-2</v>
      </c>
      <c r="I37" s="7">
        <f>$N36*I34</f>
        <v>3.2608695652173912E-2</v>
      </c>
      <c r="K37" s="12">
        <f>$N36*K34</f>
        <v>3.2608695652173912E-2</v>
      </c>
    </row>
    <row r="38" spans="1:14">
      <c r="A38" s="18" t="s">
        <v>29</v>
      </c>
      <c r="B38" s="8" t="s">
        <v>30</v>
      </c>
      <c r="C38" s="13">
        <f>C37/C35*100</f>
        <v>1.6304347826086956</v>
      </c>
      <c r="D38" s="5"/>
      <c r="E38" s="5"/>
      <c r="F38" s="13">
        <f>F37/F35*100</f>
        <v>40.760869565217391</v>
      </c>
      <c r="G38" s="5"/>
      <c r="H38" s="5"/>
      <c r="I38" s="13">
        <f>I37/I35*100</f>
        <v>3.2608695652173911</v>
      </c>
      <c r="J38" s="5"/>
      <c r="K38" s="13">
        <f>K37/K35*100</f>
        <v>54.347826086956516</v>
      </c>
      <c r="L38" s="5"/>
      <c r="M38" s="5"/>
      <c r="N38" s="14">
        <f>SUM(C38:M38)</f>
        <v>100</v>
      </c>
    </row>
    <row r="40" spans="1:14">
      <c r="C40" s="9" t="s">
        <v>37</v>
      </c>
      <c r="D40" s="10" t="s">
        <v>38</v>
      </c>
      <c r="N40" s="15" t="s">
        <v>6</v>
      </c>
    </row>
    <row r="41" spans="1:14">
      <c r="C41" s="2" t="s">
        <v>7</v>
      </c>
      <c r="D41" s="2" t="s">
        <v>8</v>
      </c>
      <c r="E41" s="2" t="s">
        <v>9</v>
      </c>
      <c r="F41" s="2" t="s">
        <v>10</v>
      </c>
      <c r="G41" s="2" t="s">
        <v>11</v>
      </c>
      <c r="H41" s="2" t="s">
        <v>12</v>
      </c>
      <c r="I41" s="2" t="s">
        <v>13</v>
      </c>
      <c r="J41" s="2" t="s">
        <v>14</v>
      </c>
      <c r="K41" s="2" t="s">
        <v>15</v>
      </c>
      <c r="L41" s="2" t="s">
        <v>16</v>
      </c>
      <c r="M41" s="3" t="s">
        <v>17</v>
      </c>
      <c r="N41" s="4" t="s">
        <v>18</v>
      </c>
    </row>
    <row r="42" spans="1:14">
      <c r="A42" s="18" t="s">
        <v>19</v>
      </c>
      <c r="B42" s="3" t="s">
        <v>20</v>
      </c>
      <c r="C42">
        <v>5</v>
      </c>
      <c r="F42">
        <v>10</v>
      </c>
      <c r="I42">
        <v>5</v>
      </c>
      <c r="K42">
        <v>80</v>
      </c>
    </row>
    <row r="43" spans="1:14">
      <c r="A43" s="18" t="s">
        <v>21</v>
      </c>
      <c r="B43" s="3" t="s">
        <v>22</v>
      </c>
      <c r="C43">
        <f>C42/100</f>
        <v>0.05</v>
      </c>
      <c r="F43">
        <f>F42/100</f>
        <v>0.1</v>
      </c>
      <c r="I43">
        <f>I42/100</f>
        <v>0.05</v>
      </c>
      <c r="K43">
        <f>K42/100</f>
        <v>0.8</v>
      </c>
    </row>
    <row r="44" spans="1:14">
      <c r="A44" s="18" t="s">
        <v>23</v>
      </c>
      <c r="B44" s="3" t="s">
        <v>24</v>
      </c>
      <c r="C44">
        <v>2</v>
      </c>
      <c r="F44">
        <v>0.08</v>
      </c>
      <c r="I44">
        <v>1</v>
      </c>
      <c r="K44" s="11">
        <v>0.06</v>
      </c>
      <c r="N44" s="7"/>
    </row>
    <row r="45" spans="1:14">
      <c r="A45" s="18" t="s">
        <v>25</v>
      </c>
      <c r="B45" s="3" t="s">
        <v>26</v>
      </c>
      <c r="C45">
        <f>C43/C44</f>
        <v>2.5000000000000001E-2</v>
      </c>
      <c r="F45">
        <f>F43/F44</f>
        <v>1.25</v>
      </c>
      <c r="I45">
        <f>I43/I44</f>
        <v>0.05</v>
      </c>
      <c r="K45">
        <f>K43/K44</f>
        <v>13.333333333333334</v>
      </c>
      <c r="M45">
        <f>SUM(C45:L45)</f>
        <v>14.658333333333333</v>
      </c>
      <c r="N45" s="16">
        <f>1/M45</f>
        <v>6.8220579874928938E-2</v>
      </c>
    </row>
    <row r="46" spans="1:14">
      <c r="A46" s="18" t="s">
        <v>27</v>
      </c>
      <c r="B46" s="6" t="s">
        <v>28</v>
      </c>
      <c r="C46" s="7">
        <f>$N45*C43</f>
        <v>3.4110289937464471E-3</v>
      </c>
      <c r="F46" s="7">
        <f>$N45*F43</f>
        <v>6.8220579874928942E-3</v>
      </c>
      <c r="I46" s="7">
        <f>$N45*I43</f>
        <v>3.4110289937464471E-3</v>
      </c>
      <c r="K46" s="12">
        <f>$N45*K43</f>
        <v>5.4576463899943153E-2</v>
      </c>
    </row>
    <row r="47" spans="1:14">
      <c r="A47" s="18" t="s">
        <v>29</v>
      </c>
      <c r="B47" s="8" t="s">
        <v>30</v>
      </c>
      <c r="C47" s="13">
        <f>C46/C44*100</f>
        <v>0.17055144968732236</v>
      </c>
      <c r="D47" s="5"/>
      <c r="E47" s="5"/>
      <c r="F47" s="13">
        <f>F46/F44*100</f>
        <v>8.527572484366118</v>
      </c>
      <c r="G47" s="5"/>
      <c r="H47" s="5"/>
      <c r="I47" s="13">
        <f>I46/I44*100</f>
        <v>0.34110289937464472</v>
      </c>
      <c r="J47" s="5"/>
      <c r="K47" s="13">
        <f>K46/K44*100</f>
        <v>90.960773166571926</v>
      </c>
      <c r="L47" s="5"/>
      <c r="M47" s="5"/>
      <c r="N47" s="14">
        <f>SUM(C47:M47)</f>
        <v>100.00000000000001</v>
      </c>
    </row>
    <row r="49" spans="1:14">
      <c r="C49" s="9" t="s">
        <v>39</v>
      </c>
      <c r="D49" s="10" t="s">
        <v>40</v>
      </c>
      <c r="N49" s="15" t="s">
        <v>6</v>
      </c>
    </row>
    <row r="50" spans="1:14">
      <c r="C50" s="2" t="s">
        <v>7</v>
      </c>
      <c r="D50" s="2" t="s">
        <v>8</v>
      </c>
      <c r="E50" s="2" t="s">
        <v>9</v>
      </c>
      <c r="F50" s="2" t="s">
        <v>10</v>
      </c>
      <c r="G50" s="2" t="s">
        <v>11</v>
      </c>
      <c r="H50" s="2" t="s">
        <v>12</v>
      </c>
      <c r="I50" s="2" t="s">
        <v>13</v>
      </c>
      <c r="J50" s="2" t="s">
        <v>14</v>
      </c>
      <c r="K50" s="2" t="s">
        <v>15</v>
      </c>
      <c r="L50" s="2" t="s">
        <v>16</v>
      </c>
      <c r="M50" s="3" t="s">
        <v>17</v>
      </c>
      <c r="N50" s="4" t="s">
        <v>18</v>
      </c>
    </row>
    <row r="51" spans="1:14">
      <c r="A51" s="18" t="s">
        <v>19</v>
      </c>
      <c r="B51" s="3" t="s">
        <v>20</v>
      </c>
      <c r="D51">
        <v>50</v>
      </c>
      <c r="K51">
        <v>50</v>
      </c>
    </row>
    <row r="52" spans="1:14">
      <c r="A52" s="18" t="s">
        <v>21</v>
      </c>
      <c r="B52" s="3" t="s">
        <v>22</v>
      </c>
      <c r="D52">
        <f>D51/100</f>
        <v>0.5</v>
      </c>
      <c r="K52">
        <f>K51/100</f>
        <v>0.5</v>
      </c>
    </row>
    <row r="53" spans="1:14">
      <c r="A53" s="18" t="s">
        <v>23</v>
      </c>
      <c r="B53" s="3" t="s">
        <v>24</v>
      </c>
      <c r="D53">
        <v>3</v>
      </c>
      <c r="K53" s="11">
        <v>0.06</v>
      </c>
    </row>
    <row r="54" spans="1:14">
      <c r="A54" s="18" t="s">
        <v>25</v>
      </c>
      <c r="B54" s="3" t="s">
        <v>26</v>
      </c>
      <c r="D54">
        <f>D52/D53</f>
        <v>0.16666666666666666</v>
      </c>
      <c r="K54">
        <f>K52/K53</f>
        <v>8.3333333333333339</v>
      </c>
      <c r="M54">
        <f>SUM(C54:L54)</f>
        <v>8.5</v>
      </c>
      <c r="N54" s="17">
        <f>1/M54</f>
        <v>0.11764705882352941</v>
      </c>
    </row>
    <row r="55" spans="1:14">
      <c r="A55" s="18" t="s">
        <v>27</v>
      </c>
      <c r="B55" s="6" t="s">
        <v>28</v>
      </c>
      <c r="D55" s="7">
        <f>$N54*D52</f>
        <v>5.8823529411764705E-2</v>
      </c>
      <c r="K55" s="12">
        <f>$N54*K52</f>
        <v>5.8823529411764705E-2</v>
      </c>
    </row>
    <row r="56" spans="1:14">
      <c r="A56" s="18" t="s">
        <v>29</v>
      </c>
      <c r="B56" s="8" t="s">
        <v>30</v>
      </c>
      <c r="C56" s="5"/>
      <c r="D56" s="13">
        <f>D55/D53*100</f>
        <v>1.9607843137254901</v>
      </c>
      <c r="E56" s="5"/>
      <c r="F56" s="5"/>
      <c r="G56" s="5"/>
      <c r="H56" s="5"/>
      <c r="I56" s="5"/>
      <c r="J56" s="5"/>
      <c r="K56" s="13">
        <f>K55/K53*100</f>
        <v>98.039215686274517</v>
      </c>
      <c r="L56" s="5"/>
      <c r="M56" s="5"/>
      <c r="N56" s="14">
        <f>SUM(C56:M56)</f>
        <v>100</v>
      </c>
    </row>
    <row r="57" spans="1:14">
      <c r="B57" s="8"/>
    </row>
    <row r="58" spans="1:14">
      <c r="C58" s="9" t="s">
        <v>41</v>
      </c>
      <c r="D58" s="10" t="s">
        <v>42</v>
      </c>
      <c r="E58" s="8"/>
      <c r="N58" s="15" t="s">
        <v>6</v>
      </c>
    </row>
    <row r="59" spans="1:14"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2" t="s">
        <v>13</v>
      </c>
      <c r="J59" s="2" t="s">
        <v>14</v>
      </c>
      <c r="K59" s="2" t="s">
        <v>15</v>
      </c>
      <c r="L59" s="2" t="s">
        <v>16</v>
      </c>
      <c r="M59" s="3" t="s">
        <v>17</v>
      </c>
      <c r="N59" s="4" t="s">
        <v>18</v>
      </c>
    </row>
    <row r="60" spans="1:14">
      <c r="A60" s="18" t="s">
        <v>19</v>
      </c>
      <c r="B60" s="3" t="s">
        <v>20</v>
      </c>
      <c r="D60">
        <v>10</v>
      </c>
      <c r="K60">
        <v>90</v>
      </c>
    </row>
    <row r="61" spans="1:14">
      <c r="A61" s="18" t="s">
        <v>21</v>
      </c>
      <c r="B61" s="3" t="s">
        <v>22</v>
      </c>
      <c r="D61">
        <f>D60/100</f>
        <v>0.1</v>
      </c>
      <c r="K61">
        <f>K60/100</f>
        <v>0.9</v>
      </c>
    </row>
    <row r="62" spans="1:14">
      <c r="A62" s="18" t="s">
        <v>23</v>
      </c>
      <c r="B62" s="3" t="s">
        <v>24</v>
      </c>
      <c r="D62">
        <v>3</v>
      </c>
      <c r="K62" s="11">
        <v>0.06</v>
      </c>
    </row>
    <row r="63" spans="1:14">
      <c r="A63" s="18" t="s">
        <v>25</v>
      </c>
      <c r="B63" s="3" t="s">
        <v>26</v>
      </c>
      <c r="D63">
        <f>D61/D62</f>
        <v>3.3333333333333333E-2</v>
      </c>
      <c r="K63">
        <f>K61/K62</f>
        <v>15.000000000000002</v>
      </c>
      <c r="M63">
        <f>SUM(C63:L63)</f>
        <v>15.033333333333335</v>
      </c>
      <c r="N63" s="17">
        <f>1/M63</f>
        <v>6.6518847006651879E-2</v>
      </c>
    </row>
    <row r="64" spans="1:14">
      <c r="A64" s="18" t="s">
        <v>27</v>
      </c>
      <c r="B64" s="6" t="s">
        <v>28</v>
      </c>
      <c r="D64" s="7">
        <f>$N63*D61</f>
        <v>6.6518847006651885E-3</v>
      </c>
      <c r="K64" s="12">
        <f>$N63*K61</f>
        <v>5.986696230598669E-2</v>
      </c>
    </row>
    <row r="65" spans="1:14">
      <c r="A65" s="18" t="s">
        <v>29</v>
      </c>
      <c r="B65" s="8" t="s">
        <v>30</v>
      </c>
      <c r="C65" s="5"/>
      <c r="D65" s="13">
        <f>D64/D62*100</f>
        <v>0.22172949002217296</v>
      </c>
      <c r="E65" s="5"/>
      <c r="F65" s="5"/>
      <c r="G65" s="5"/>
      <c r="H65" s="5"/>
      <c r="I65" s="5"/>
      <c r="J65" s="5"/>
      <c r="K65" s="13">
        <f>K64/K62*100</f>
        <v>99.778270509977816</v>
      </c>
      <c r="L65" s="5"/>
      <c r="M65" s="5"/>
      <c r="N65" s="14">
        <f>SUM(C65:M65)</f>
        <v>99.999999999999986</v>
      </c>
    </row>
  </sheetData>
  <printOptions gridLines="1"/>
  <pageMargins left="0.51181102362204722" right="0.31496062992125984" top="0.55118110236220474" bottom="0.35433070866141736" header="0.31496062992125984" footer="0.31496062992125984"/>
  <pageSetup paperSize="9" orientation="landscape" r:id="rId1"/>
  <headerFooter>
    <oddHeader>&amp;L&amp;"-,Bold"&amp;12JD&amp;C&amp;"-,Bold"&amp;12EFFA Calculation Tool Smoke Primary Products&amp;R&amp;"-,Bold"&amp;12&amp;UEnclosure to EFFA Guidance Document 14/01</oddHeader>
    <oddFooter>&amp;L05/02/14&amp;R&amp;P/&amp;N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23883FE27EE24DA82D16EC3322E5CC" ma:contentTypeVersion="11" ma:contentTypeDescription="Create a new document." ma:contentTypeScope="" ma:versionID="c6cfeb57c9e130079f64164dadcad9e9">
  <xsd:schema xmlns:xsd="http://www.w3.org/2001/XMLSchema" xmlns:xs="http://www.w3.org/2001/XMLSchema" xmlns:p="http://schemas.microsoft.com/office/2006/metadata/properties" xmlns:ns1="http://schemas.microsoft.com/sharepoint/v3" xmlns:ns2="71ae742f-c436-41a8-afe8-e3019a713d11" xmlns:ns3="724246bf-7bdd-463c-99f9-9e6a3f079c49" targetNamespace="http://schemas.microsoft.com/office/2006/metadata/properties" ma:root="true" ma:fieldsID="8cd70c25007164ec4b43eafe82a339d5" ns1:_="" ns2:_="" ns3:_="">
    <xsd:import namespace="http://schemas.microsoft.com/sharepoint/v3"/>
    <xsd:import namespace="71ae742f-c436-41a8-afe8-e3019a713d11"/>
    <xsd:import namespace="724246bf-7bdd-463c-99f9-9e6a3f079c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e742f-c436-41a8-afe8-e3019a713d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246bf-7bdd-463c-99f9-9e6a3f079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C81D17-39BA-4BE0-891F-D5BBCA8423E2}"/>
</file>

<file path=customXml/itemProps2.xml><?xml version="1.0" encoding="utf-8"?>
<ds:datastoreItem xmlns:ds="http://schemas.openxmlformats.org/officeDocument/2006/customXml" ds:itemID="{97B3CD25-D90A-4D3F-92BA-57FBC4E0AA5D}"/>
</file>

<file path=customXml/itemProps3.xml><?xml version="1.0" encoding="utf-8"?>
<ds:datastoreItem xmlns:ds="http://schemas.openxmlformats.org/officeDocument/2006/customXml" ds:itemID="{A68DEC7E-4F54-4682-94EB-1C9DFED4D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Demyttenaere</dc:creator>
  <cp:keywords/>
  <dc:description/>
  <cp:lastModifiedBy>Jimena Gomez de la Flor</cp:lastModifiedBy>
  <cp:revision/>
  <dcterms:created xsi:type="dcterms:W3CDTF">2014-02-05T12:23:24Z</dcterms:created>
  <dcterms:modified xsi:type="dcterms:W3CDTF">2020-09-09T09:10:34Z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0x010100D523883FE27EE24DA82D16EC3322E5CC</vt:lpwstr>
  </property>
</Properties>
</file>